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205" yWindow="-345" windowWidth="19320" windowHeight="12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32" i="1" l="1"/>
  <c r="O31" i="1"/>
  <c r="M32" i="1"/>
  <c r="M31" i="1"/>
  <c r="N18" i="1" l="1"/>
  <c r="N17" i="1"/>
  <c r="N16" i="1"/>
  <c r="N15" i="1"/>
  <c r="N14" i="1"/>
  <c r="N13" i="1"/>
  <c r="G18" i="1"/>
  <c r="G17" i="1"/>
  <c r="G16" i="1"/>
  <c r="G15" i="1"/>
  <c r="G14" i="1"/>
  <c r="G13" i="1"/>
  <c r="N8" i="1"/>
  <c r="N7" i="1"/>
  <c r="N6" i="1"/>
  <c r="N5" i="1"/>
  <c r="N4" i="1"/>
  <c r="N3" i="1"/>
  <c r="G8" i="1"/>
  <c r="G7" i="1"/>
  <c r="G6" i="1"/>
  <c r="G5" i="1"/>
  <c r="G4" i="1"/>
  <c r="G3" i="1"/>
  <c r="F14" i="1" l="1"/>
  <c r="F15" i="1"/>
  <c r="F16" i="1"/>
  <c r="F17" i="1"/>
  <c r="F18" i="1"/>
  <c r="F13" i="1"/>
  <c r="M14" i="1"/>
  <c r="M15" i="1"/>
  <c r="M16" i="1"/>
  <c r="M17" i="1"/>
  <c r="M18" i="1"/>
  <c r="M13" i="1"/>
  <c r="M4" i="1"/>
  <c r="M5" i="1"/>
  <c r="M6" i="1"/>
  <c r="M7" i="1"/>
  <c r="M8" i="1"/>
  <c r="M3" i="1"/>
  <c r="F4" i="1"/>
  <c r="F5" i="1"/>
  <c r="F6" i="1"/>
  <c r="F7" i="1"/>
  <c r="F8" i="1"/>
  <c r="F3" i="1"/>
  <c r="O7" i="1" l="1"/>
  <c r="O17" i="1"/>
  <c r="O15" i="1"/>
  <c r="O5" i="1"/>
  <c r="O6" i="1"/>
  <c r="O16" i="1"/>
  <c r="O18" i="1"/>
  <c r="O4" i="1"/>
  <c r="M9" i="1"/>
  <c r="O14" i="1"/>
  <c r="F9" i="1"/>
  <c r="M19" i="1"/>
  <c r="F19" i="1"/>
  <c r="O3" i="1"/>
  <c r="O8" i="1"/>
  <c r="O13" i="1"/>
  <c r="O19" i="1" l="1"/>
  <c r="O9" i="1"/>
</calcChain>
</file>

<file path=xl/comments1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floridiaans OPGEZOCHT IN INTERNET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tenreC NIET OPGEZOCHT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noise (achtergrondgeluid)
sparticles (sparticles) NOISE NIET OPGEZOCHT SPARTICLES WEL IN INTERNET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sensory neurons (gevoelszenuwen) OPGEZOCHT IN INTERNET _ 'SENSORY' ALLEEN OPGEZOCHT IN VANDALE</t>
        </r>
      </text>
    </comment>
    <comment ref="I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gebruikt magneetijzer ipv de term uit de lijst: magnetiet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photino's (photions=photo+motion) NIET OPGEZOCHT IN LIJST ENKEL INTERNET
noise (achtergrondgeluid) HELEMAAL NIET OPGEZOCHT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squarks (quarks)
sparticles (deeltjes) GEEN VAN BEIDE OPGEZOCHT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madagasCar, NIET OPGEZOCHT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neurons (eznuwen) pain pathways (pijnpulsen) GEEN V BEIDE OPGEZOCHT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madagasCar NIET OPGEZOCHT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sparticle (deeltje)
NIET OPGEZOCHT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sensory neurons (gevoelszenuwen) NIET OPGEZOCHT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sparticles (deeltjes) NIET OPGEZOCHT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neurons (zenuwen) NIET OPGEZOCHT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teCtonisch NIET OPGEZOCHT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drijvende, hoogoven (furnace) FLOATING NIET OPGEZOCHT_FURNACE WEL IN VANDALE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pygmeekameleon, monoliet (pinnacles) PYGMEEK OPGEZOCHT IN INTERNET_PINNACLES IN VANDALE (maar daar staat niet 'monoliet')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sparticles (sparticles) OPGEZOCHT IN INTERNET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transcranial (transcraniaal) NIET OPGEZOCHT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zelfde als 1e keer (drijvende)
NIET OPGEZOCHT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teCtonic NIET OPGEZOCHT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pygmeekameleon, LAC Alaotra rietmaki BEIDE IN INTERNET EN IN VANDALE OPGEZOCHT 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noise (achtergrondlawaai)
sparticles (sparticles) NOISE NIET OPGEZOCHT_SPARTICLES IN INTERNET</t>
        </r>
      </text>
    </comment>
    <comment ref="M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6/7 errors not searched at all - 1/7 only searched in the internet, not in the glossary - all 7 term types are mentioned in the glossaries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noise (achtergrondgeluid) NIET OPGEZOCHT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teCtonisch OPGEZOCHT IN DE LIJST MAAR TOCH FOUT GESCHREVEN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madagasCar STAAT NIET IN DE TX LIJST/NERGENS OPGEZOCHT</t>
        </r>
      </text>
    </comment>
    <comment ref="K1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noise (achtergrondgeluid) STAAT NIET IN DE TXLIJST/NERGENS OPGEZOCHT</t>
        </r>
      </text>
    </comment>
    <comment ref="L1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transcranial (transcraniaal)
STAAT NIET ID TXLIJST/OPGEZOCHT IN VANDALE EN INTERNET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civetkat (giant mongoose) OPGEZOCHT IN INTERNET</t>
        </r>
      </text>
    </comment>
    <comment ref="I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gallon/drijvende: 1 zelfde 1 andere; beide niet in de lijst BEIDE NERGENS OPGEZOCHT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sparticles (deeltjes) STAAT IN DE TXLIJST MAAR NIET OPGEZOCHT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Floridiaans OPGEZOCHT IN INTERNET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noise (achtergrondlawaai)
NIET OPGEZOCHT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sensory neurons (gevoelszenuwen)
pain pathways (pijnprikkels) BEIDE OPGEZOCHT IN INTERNET EN VANDALE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andere die niet id lijst staat (splits: breuken) OPGEZOCHT IN VANDALE (DIE o.a. BREUK GEEFT MAAR HIER IS DIT NIET GEPAST)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sparticles (deeltjes) STAAT ID TXLIJST MAAR NIET OPGEZOCHT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pain pathway (pijnweg) STAAT NIET ID TXLIJST/OPGEZOCHT IN VANDALE EN OP INTERNET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madagaskarse NIET OPGEZOCHT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noise (achtergrondlawaai) NIET OPGEZOCHT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pygmeekameleon STAAT NIET IN DE TXLIJST/OPGEZOCHT OP INTERNET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noise (achtergrondlawaai) STAAT NIET ID TXLIJST/NERGENS OPGEZOCHT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floridiaans, teCtonisch FLORIDIAANS OPGEZOCHT IN INTERNET_TECTONISCH NIET OPGEZOCHT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madagasCar, pygmeekameleon, Malagaskisch, coua van Verreaux, vontsira van Grandidier ENKEL COUA EN VONTSIRA OPGEZOCHT IN INTERNET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sparticles (s-deeltjes) OPGEZOCHT IN INTERNET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transcranial (transcraniale) NIET OPGEZOCHT</t>
        </r>
      </text>
    </comment>
    <comment ref="I1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floridiaans/teCtonisch zelfde fouten als 1e vert/ TECTONISCH ID TXLIJST FLORIDIAANS NIET/ FLORIDIAANS OPGEZOCHT IN INTERNET/TECTONISCH NERGENS OPGEZOCHT</t>
        </r>
      </text>
    </comment>
    <comment ref="J1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madagasCar, LAC alaotrabamboemaki STAAN BEIDE NIET ID TX LIJST/MADAGASCAR NIET OPGEZOCHT/LAMAKI OPGEZOCHT OP INTERNET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zelfde als 1e keer teCtonisch
NIET OPGEZOCHT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madagasCar NIET OPGEZOCHT</t>
        </r>
      </text>
    </comment>
    <comment ref="D1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noise (achtergrondgeluid)
sparticles (sparticles) NOISE NIET OPGEZOCHT _ SPARTICLES IN HET INTERNET</t>
        </r>
      </text>
    </comment>
    <comment ref="I1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teCtonisch/leisteen (limestone) BEIDE STAAN ID TXLIJST/GEEN VAN BEIDE OPGEZOCHT</t>
        </r>
      </text>
    </comment>
    <comment ref="J1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madagasCar, roodkopmaki (alaotramaki) STAAN GEEN VAN BEIDE IN TXLIJST/MADAGASCAR NIET OPGEZOCHT/ALAOTRAMAKI WEL IN INTERNET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noise (achtergrondgeluid)
sparticles (sparticles) NOISE NIET IN LIJST/SPARTICLES WEL ID LIJST/NOISE NIET OPGEZOCHT/SPARTICLES WEL IN INTERNET, SUPERPARTNERS GEVONDEN </t>
        </r>
      </text>
    </comment>
    <comment ref="M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13/22 errors: not searched for at all
1/22 searched in the glossary
8/22 searched for in the internet/dictionary
4/22 term types mentioned in the glossaries
</t>
        </r>
      </text>
    </comment>
  </commentList>
</comments>
</file>

<file path=xl/sharedStrings.xml><?xml version="1.0" encoding="utf-8"?>
<sst xmlns="http://schemas.openxmlformats.org/spreadsheetml/2006/main" count="65" uniqueCount="40">
  <si>
    <t>EM</t>
  </si>
  <si>
    <t>MADA</t>
  </si>
  <si>
    <t>HIGGS</t>
  </si>
  <si>
    <t>PAIN</t>
  </si>
  <si>
    <t>Without glossary</t>
  </si>
  <si>
    <t>With glossary</t>
  </si>
  <si>
    <t>MAN</t>
  </si>
  <si>
    <t>TX</t>
  </si>
  <si>
    <t>tot</t>
  </si>
  <si>
    <t>total</t>
  </si>
  <si>
    <t>MAN + TX</t>
  </si>
  <si>
    <t>term types</t>
  </si>
  <si>
    <t>term errors w/o glossary</t>
  </si>
  <si>
    <t>term errors with glossary</t>
  </si>
  <si>
    <t>GS group profs</t>
  </si>
  <si>
    <t>TX group profs</t>
  </si>
  <si>
    <t>GS group profs : term errors with</t>
  </si>
  <si>
    <t xml:space="preserve">GS group profs: term errors w/o </t>
  </si>
  <si>
    <t>TX group profs: term errors with</t>
  </si>
  <si>
    <t xml:space="preserve">TX group profs: term errors w/o </t>
  </si>
  <si>
    <t>%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</si>
  <si>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</si>
  <si>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</si>
  <si>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</si>
  <si>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</si>
  <si>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</si>
  <si>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</si>
  <si>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</si>
  <si>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</si>
  <si>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</si>
  <si>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</si>
  <si>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</si>
  <si>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</si>
  <si>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PARTICIPANT</t>
  </si>
  <si>
    <t>in %</t>
  </si>
  <si>
    <t>19/29 term errors not searched for</t>
  </si>
  <si>
    <t>11/19 term types mentioned in the glossaries</t>
  </si>
  <si>
    <t>FIRST SESSION: 18/33 term errors not searched for at all</t>
  </si>
  <si>
    <t>SECOND SESSION: 26/41 term errors not searched for at all</t>
  </si>
  <si>
    <r>
      <t xml:space="preserve">(students: </t>
    </r>
    <r>
      <rPr>
        <i/>
        <sz val="11"/>
        <color theme="1"/>
        <rFont val="Calibri"/>
        <family val="2"/>
        <scheme val="minor"/>
      </rPr>
      <t>3/36 term errors not searched for)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</si>
</sst>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0" fillId="0" borderId="0" xfId="0" applyBorder="1" applyAlignment="1">
      <alignment wrapText="1"/>
    </xf>
    <xf numFmtId="0" fontId="0" fillId="0" borderId="0" xfId="0" applyBorder="1"/>
    <xf numFmtId="0" fontId="5" fillId="0" borderId="0" xfId="0" applyFont="1" applyBorder="1"/>
    <xf numFmtId="0" fontId="5" fillId="0" borderId="0" xfId="0" applyFont="1" applyFill="1" applyBorder="1"/>
    <xf numFmtId="0" fontId="0" fillId="0" borderId="0" xfId="0" applyAlignment="1">
      <alignment horizontal="center" wrapText="1"/>
    </xf>
    <xf numFmtId="0" fontId="0" fillId="0" borderId="0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0" borderId="5" xfId="0" applyBorder="1" applyAlignment="1"/>
    <xf numFmtId="0" fontId="0" fillId="0" borderId="0" xfId="0" applyBorder="1" applyAlignment="1"/>
    <xf numFmtId="0" fontId="0" fillId="0" borderId="12" xfId="0" applyBorder="1"/>
    <xf numFmtId="0" fontId="0" fillId="0" borderId="6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0" xfId="0" applyAlignment="1">
      <alignment horizontal="center" wrapText="1"/>
    </xf>
    <xf numFmtId="1" fontId="0" fillId="0" borderId="0" xfId="0" applyNumberFormat="1" applyBorder="1"/>
    <xf numFmtId="1" fontId="0" fillId="0" borderId="13" xfId="0" applyNumberForma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5" xfId="0" applyBorder="1"/>
    <xf numFmtId="0" fontId="0" fillId="0" borderId="12" xfId="0" applyBorder="1" applyAlignment="1">
      <alignment wrapText="1"/>
    </xf>
    <xf numFmtId="1" fontId="5" fillId="0" borderId="12" xfId="0" applyNumberFormat="1" applyFont="1" applyBorder="1"/>
    <xf numFmtId="0" fontId="0" fillId="4" borderId="0" xfId="0" applyFill="1" applyBorder="1"/>
    <xf numFmtId="0" fontId="0" fillId="0" borderId="6" xfId="0" applyFill="1" applyBorder="1"/>
    <xf numFmtId="0" fontId="5" fillId="0" borderId="14" xfId="0" applyFont="1" applyFill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0" fillId="2" borderId="5" xfId="0" applyFill="1" applyBorder="1"/>
    <xf numFmtId="0" fontId="5" fillId="2" borderId="6" xfId="0" applyFont="1" applyFill="1" applyBorder="1"/>
    <xf numFmtId="0" fontId="5" fillId="2" borderId="14" xfId="0" applyFont="1" applyFill="1" applyBorder="1"/>
    <xf numFmtId="0" fontId="5" fillId="0" borderId="15" xfId="0" applyFont="1" applyBorder="1"/>
    <xf numFmtId="0" fontId="0" fillId="0" borderId="10" xfId="0" applyBorder="1" applyAlignment="1">
      <alignment wrapText="1"/>
    </xf>
    <xf numFmtId="0" fontId="0" fillId="0" borderId="6" xfId="0" applyBorder="1"/>
    <xf numFmtId="0" fontId="5" fillId="0" borderId="17" xfId="0" applyFont="1" applyFill="1" applyBorder="1"/>
    <xf numFmtId="0" fontId="1" fillId="0" borderId="4" xfId="0" applyFont="1" applyFill="1" applyBorder="1" applyAlignment="1">
      <alignment horizontal="center"/>
    </xf>
    <xf numFmtId="0" fontId="0" fillId="3" borderId="5" xfId="0" applyFill="1" applyBorder="1"/>
    <xf numFmtId="0" fontId="5" fillId="3" borderId="6" xfId="0" applyFont="1" applyFill="1" applyBorder="1"/>
    <xf numFmtId="0" fontId="5" fillId="3" borderId="14" xfId="0" applyFont="1" applyFill="1" applyBorder="1"/>
    <xf numFmtId="0" fontId="0" fillId="0" borderId="15" xfId="0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Number term errors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Sheet1!$F$2</c:f>
              <c:strCache>
                <c:ptCount val="1"/>
                <c:pt idx="0">
                  <c:v>GS group profs: term errors w/o </c:v>
                </c:pt>
              </c:strCache>
            </c:strRef>
          </c:tx>
          <c:invertIfNegative val="0"/>
          <c:val>
            <c:numRef>
              <c:f>Sheet1!$F$3:$F$8</c:f>
              <c:numCache>
                <c:formatCode>General</c:formatCode>
                <c:ptCount val="6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</c:ser>
        <c:ser>
          <c:idx val="1"/>
          <c:order val="1"/>
          <c:tx>
            <c:strRef>
              <c:f>Sheet1!$M$2</c:f>
              <c:strCache>
                <c:ptCount val="1"/>
                <c:pt idx="0">
                  <c:v>GS group profs : term errors with</c:v>
                </c:pt>
              </c:strCache>
            </c:strRef>
          </c:tx>
          <c:invertIfNegative val="0"/>
          <c:val>
            <c:numRef>
              <c:f>Sheet1!$M$3:$M$8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26432"/>
        <c:axId val="86227968"/>
      </c:barChart>
      <c:catAx>
        <c:axId val="86226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86227968"/>
        <c:crosses val="autoZero"/>
        <c:auto val="1"/>
        <c:lblAlgn val="ctr"/>
        <c:lblOffset val="100"/>
        <c:noMultiLvlLbl val="0"/>
      </c:catAx>
      <c:valAx>
        <c:axId val="862279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6226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Number term errors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Sheet1!$F$12</c:f>
              <c:strCache>
                <c:ptCount val="1"/>
                <c:pt idx="0">
                  <c:v>TX group profs: term errors w/o </c:v>
                </c:pt>
              </c:strCache>
            </c:strRef>
          </c:tx>
          <c:invertIfNegative val="0"/>
          <c:val>
            <c:numRef>
              <c:f>Sheet1!$F$13:$F$18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9</c:v>
                </c:pt>
                <c:pt idx="5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Sheet1!$M$12</c:f>
              <c:strCache>
                <c:ptCount val="1"/>
                <c:pt idx="0">
                  <c:v>TX group profs: term errors with</c:v>
                </c:pt>
              </c:strCache>
            </c:strRef>
          </c:tx>
          <c:invertIfNegative val="0"/>
          <c:val>
            <c:numRef>
              <c:f>Sheet1!$M$13:$M$18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86336"/>
        <c:axId val="86287872"/>
      </c:barChart>
      <c:catAx>
        <c:axId val="86286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86287872"/>
        <c:crosses val="autoZero"/>
        <c:auto val="1"/>
        <c:lblAlgn val="ctr"/>
        <c:lblOffset val="100"/>
        <c:noMultiLvlLbl val="0"/>
      </c:catAx>
      <c:valAx>
        <c:axId val="862878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6286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Sheet1!$J$27:$K$27</c:f>
              <c:strCache>
                <c:ptCount val="1"/>
                <c:pt idx="0">
                  <c:v>term errors w/o glossary</c:v>
                </c:pt>
              </c:strCache>
            </c:strRef>
          </c:tx>
          <c:invertIfNegative val="0"/>
          <c:cat>
            <c:strRef>
              <c:f>Sheet1!$M$26:$O$26</c:f>
              <c:strCache>
                <c:ptCount val="3"/>
                <c:pt idx="0">
                  <c:v>GS group profs</c:v>
                </c:pt>
                <c:pt idx="2">
                  <c:v>TX group profs</c:v>
                </c:pt>
              </c:strCache>
            </c:strRef>
          </c:cat>
          <c:val>
            <c:numRef>
              <c:f>Sheet1!$M$27:$O$27</c:f>
              <c:numCache>
                <c:formatCode>General</c:formatCode>
                <c:ptCount val="3"/>
                <c:pt idx="0">
                  <c:v>23</c:v>
                </c:pt>
                <c:pt idx="2">
                  <c:v>22</c:v>
                </c:pt>
              </c:numCache>
            </c:numRef>
          </c:val>
        </c:ser>
        <c:ser>
          <c:idx val="1"/>
          <c:order val="1"/>
          <c:tx>
            <c:strRef>
              <c:f>Sheet1!$J$28:$K$28</c:f>
              <c:strCache>
                <c:ptCount val="1"/>
                <c:pt idx="0">
                  <c:v>term errors with glossary</c:v>
                </c:pt>
              </c:strCache>
            </c:strRef>
          </c:tx>
          <c:invertIfNegative val="0"/>
          <c:cat>
            <c:strRef>
              <c:f>Sheet1!$M$26:$O$26</c:f>
              <c:strCache>
                <c:ptCount val="3"/>
                <c:pt idx="0">
                  <c:v>GS group profs</c:v>
                </c:pt>
                <c:pt idx="2">
                  <c:v>TX group profs</c:v>
                </c:pt>
              </c:strCache>
            </c:strRef>
          </c:cat>
          <c:val>
            <c:numRef>
              <c:f>Sheet1!$M$28:$O$28</c:f>
              <c:numCache>
                <c:formatCode>General</c:formatCode>
                <c:ptCount val="3"/>
                <c:pt idx="0">
                  <c:v>7</c:v>
                </c:pt>
                <c:pt idx="2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4"/>
        <c:overlap val="100"/>
        <c:axId val="96405760"/>
        <c:axId val="96411648"/>
      </c:barChart>
      <c:catAx>
        <c:axId val="96405760"/>
        <c:scaling>
          <c:orientation val="minMax"/>
        </c:scaling>
        <c:delete val="0"/>
        <c:axPos val="b"/>
        <c:majorTickMark val="out"/>
        <c:minorTickMark val="none"/>
        <c:tickLblPos val="nextTo"/>
        <c:crossAx val="96411648"/>
        <c:crosses val="autoZero"/>
        <c:auto val="1"/>
        <c:lblAlgn val="ctr"/>
        <c:lblOffset val="100"/>
        <c:noMultiLvlLbl val="0"/>
      </c:catAx>
      <c:valAx>
        <c:axId val="96411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405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Term errors in %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GS group profs: term errors w/o</c:v>
          </c:tx>
          <c:invertIfNegative val="0"/>
          <c:val>
            <c:numRef>
              <c:f>Sheet1!$G$3:$G$8</c:f>
              <c:numCache>
                <c:formatCode>0</c:formatCode>
                <c:ptCount val="6"/>
                <c:pt idx="0">
                  <c:v>21.739130434782609</c:v>
                </c:pt>
                <c:pt idx="1">
                  <c:v>8.695652173913043</c:v>
                </c:pt>
                <c:pt idx="2">
                  <c:v>13.043478260869565</c:v>
                </c:pt>
                <c:pt idx="3">
                  <c:v>8.695652173913043</c:v>
                </c:pt>
                <c:pt idx="4">
                  <c:v>26.086956521739129</c:v>
                </c:pt>
                <c:pt idx="5">
                  <c:v>21.739130434782609</c:v>
                </c:pt>
              </c:numCache>
            </c:numRef>
          </c:val>
        </c:ser>
        <c:ser>
          <c:idx val="1"/>
          <c:order val="1"/>
          <c:tx>
            <c:v>GS group profs: term errors with</c:v>
          </c:tx>
          <c:invertIfNegative val="0"/>
          <c:val>
            <c:numRef>
              <c:f>Sheet1!$N$3:$N$8</c:f>
              <c:numCache>
                <c:formatCode>0</c:formatCode>
                <c:ptCount val="6"/>
                <c:pt idx="0">
                  <c:v>28.571428571428569</c:v>
                </c:pt>
                <c:pt idx="1">
                  <c:v>0</c:v>
                </c:pt>
                <c:pt idx="2">
                  <c:v>42.857142857142854</c:v>
                </c:pt>
                <c:pt idx="3">
                  <c:v>14.285714285714285</c:v>
                </c:pt>
                <c:pt idx="4">
                  <c:v>14.285714285714285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36608"/>
        <c:axId val="96438144"/>
      </c:barChart>
      <c:catAx>
        <c:axId val="96436608"/>
        <c:scaling>
          <c:orientation val="minMax"/>
        </c:scaling>
        <c:delete val="0"/>
        <c:axPos val="b"/>
        <c:majorTickMark val="none"/>
        <c:minorTickMark val="none"/>
        <c:tickLblPos val="nextTo"/>
        <c:crossAx val="96438144"/>
        <c:crosses val="autoZero"/>
        <c:auto val="1"/>
        <c:lblAlgn val="ctr"/>
        <c:lblOffset val="100"/>
        <c:noMultiLvlLbl val="0"/>
      </c:catAx>
      <c:valAx>
        <c:axId val="9643814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96436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Term errors in %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TX group profs: term errors w/o</c:v>
          </c:tx>
          <c:invertIfNegative val="0"/>
          <c:val>
            <c:numRef>
              <c:f>Sheet1!$G$13:$G$18</c:f>
              <c:numCache>
                <c:formatCode>0</c:formatCode>
                <c:ptCount val="6"/>
                <c:pt idx="0">
                  <c:v>9.0909090909090917</c:v>
                </c:pt>
                <c:pt idx="1">
                  <c:v>4.5454545454545459</c:v>
                </c:pt>
                <c:pt idx="2">
                  <c:v>18.181818181818183</c:v>
                </c:pt>
                <c:pt idx="3">
                  <c:v>9.0909090909090917</c:v>
                </c:pt>
                <c:pt idx="4">
                  <c:v>40.909090909090914</c:v>
                </c:pt>
                <c:pt idx="5">
                  <c:v>18.181818181818183</c:v>
                </c:pt>
              </c:numCache>
            </c:numRef>
          </c:val>
        </c:ser>
        <c:ser>
          <c:idx val="1"/>
          <c:order val="1"/>
          <c:tx>
            <c:v>TX group profs: term errors with</c:v>
          </c:tx>
          <c:invertIfNegative val="0"/>
          <c:val>
            <c:numRef>
              <c:f>Sheet1!$N$13:$N$18</c:f>
              <c:numCache>
                <c:formatCode>0</c:formatCode>
                <c:ptCount val="6"/>
                <c:pt idx="0">
                  <c:v>18.181818181818183</c:v>
                </c:pt>
                <c:pt idx="1">
                  <c:v>13.636363636363635</c:v>
                </c:pt>
                <c:pt idx="2">
                  <c:v>13.636363636363635</c:v>
                </c:pt>
                <c:pt idx="3">
                  <c:v>9.0909090909090917</c:v>
                </c:pt>
                <c:pt idx="4">
                  <c:v>18.181818181818183</c:v>
                </c:pt>
                <c:pt idx="5">
                  <c:v>27.27272727272727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58688"/>
        <c:axId val="105060224"/>
      </c:barChart>
      <c:catAx>
        <c:axId val="1050586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5060224"/>
        <c:crosses val="autoZero"/>
        <c:auto val="1"/>
        <c:lblAlgn val="ctr"/>
        <c:lblOffset val="100"/>
        <c:noMultiLvlLbl val="0"/>
      </c:catAx>
      <c:valAx>
        <c:axId val="10506022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105058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Sheet1!$J$31:$L$31</c:f>
              <c:strCache>
                <c:ptCount val="1"/>
                <c:pt idx="0">
                  <c:v>term errors w/o glossary</c:v>
                </c:pt>
              </c:strCache>
            </c:strRef>
          </c:tx>
          <c:invertIfNegative val="0"/>
          <c:cat>
            <c:strRef>
              <c:f>Sheet1!$M$30:$P$30</c:f>
              <c:strCache>
                <c:ptCount val="3"/>
                <c:pt idx="0">
                  <c:v>GS group profs</c:v>
                </c:pt>
                <c:pt idx="2">
                  <c:v>TX group profs</c:v>
                </c:pt>
              </c:strCache>
            </c:strRef>
          </c:cat>
          <c:val>
            <c:numRef>
              <c:f>Sheet1!$M$31:$P$31</c:f>
              <c:numCache>
                <c:formatCode>General</c:formatCode>
                <c:ptCount val="4"/>
                <c:pt idx="0" formatCode="0">
                  <c:v>76.666666666666671</c:v>
                </c:pt>
                <c:pt idx="2">
                  <c:v>50</c:v>
                </c:pt>
              </c:numCache>
            </c:numRef>
          </c:val>
        </c:ser>
        <c:ser>
          <c:idx val="1"/>
          <c:order val="1"/>
          <c:tx>
            <c:strRef>
              <c:f>Sheet1!$J$32:$L$32</c:f>
              <c:strCache>
                <c:ptCount val="1"/>
                <c:pt idx="0">
                  <c:v>term errors with glossary</c:v>
                </c:pt>
              </c:strCache>
            </c:strRef>
          </c:tx>
          <c:invertIfNegative val="0"/>
          <c:cat>
            <c:strRef>
              <c:f>Sheet1!$M$30:$P$30</c:f>
              <c:strCache>
                <c:ptCount val="3"/>
                <c:pt idx="0">
                  <c:v>GS group profs</c:v>
                </c:pt>
                <c:pt idx="2">
                  <c:v>TX group profs</c:v>
                </c:pt>
              </c:strCache>
            </c:strRef>
          </c:cat>
          <c:val>
            <c:numRef>
              <c:f>Sheet1!$M$32:$P$32</c:f>
              <c:numCache>
                <c:formatCode>General</c:formatCode>
                <c:ptCount val="4"/>
                <c:pt idx="0" formatCode="0">
                  <c:v>23.333333333333332</c:v>
                </c:pt>
                <c:pt idx="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077760"/>
        <c:axId val="105095936"/>
      </c:barChart>
      <c:catAx>
        <c:axId val="105077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5095936"/>
        <c:crosses val="autoZero"/>
        <c:auto val="1"/>
        <c:lblAlgn val="ctr"/>
        <c:lblOffset val="100"/>
        <c:noMultiLvlLbl val="0"/>
      </c:catAx>
      <c:valAx>
        <c:axId val="1050959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5077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476250</xdr:colOff>
      <xdr:row>1</xdr:row>
      <xdr:rowOff>819150</xdr:rowOff>
    </xdr:from>
    <xdr:to>
      <xdr:col>26</xdr:col>
      <xdr:colOff>0</xdr:colOff>
      <xdr:row>9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514350</xdr:colOff>
      <xdr:row>11</xdr:row>
      <xdr:rowOff>742950</xdr:rowOff>
    </xdr:from>
    <xdr:to>
      <xdr:col>26</xdr:col>
      <xdr:colOff>47624</xdr:colOff>
      <xdr:row>18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185737</xdr:colOff>
      <xdr:row>19</xdr:row>
      <xdr:rowOff>142875</xdr:rowOff>
    </xdr:from>
    <xdr:to>
      <xdr:col>21</xdr:col>
      <xdr:colOff>419100</xdr:colOff>
      <xdr:row>31</xdr:row>
      <xdr:rowOff>104775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552450</xdr:colOff>
      <xdr:row>1</xdr:row>
      <xdr:rowOff>552450</xdr:rowOff>
    </xdr:from>
    <xdr:to>
      <xdr:col>21</xdr:col>
      <xdr:colOff>200025</xdr:colOff>
      <xdr:row>9</xdr:row>
      <xdr:rowOff>180976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552451</xdr:colOff>
      <xdr:row>11</xdr:row>
      <xdr:rowOff>438150</xdr:rowOff>
    </xdr:from>
    <xdr:to>
      <xdr:col>21</xdr:col>
      <xdr:colOff>228600</xdr:colOff>
      <xdr:row>18</xdr:row>
      <xdr:rowOff>180975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590550</xdr:colOff>
      <xdr:row>19</xdr:row>
      <xdr:rowOff>152400</xdr:rowOff>
    </xdr:from>
    <xdr:to>
      <xdr:col>28</xdr:col>
      <xdr:colOff>47625</xdr:colOff>
      <xdr:row>31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8"/>
  <sheetViews>
    <sheetView tabSelected="1" zoomScaleNormal="100" workbookViewId="0">
      <selection activeCell="P42" sqref="P42"/>
    </sheetView>
  </sheetViews>
  <sheetFormatPr defaultRowHeight="15" x14ac:dyDescent="0.25"/>
  <cols>
    <col min="1" max="1" width="12.140625" customWidth="1"/>
    <col min="2" max="2" width="3.7109375" bestFit="1" customWidth="1"/>
    <col min="3" max="3" width="6.5703125" bestFit="1" customWidth="1"/>
    <col min="4" max="4" width="6.42578125" bestFit="1" customWidth="1"/>
    <col min="5" max="5" width="5.42578125" bestFit="1" customWidth="1"/>
    <col min="6" max="6" width="10" customWidth="1"/>
    <col min="7" max="7" width="5" customWidth="1"/>
    <col min="8" max="8" width="11.5703125" customWidth="1"/>
    <col min="9" max="9" width="3.7109375" bestFit="1" customWidth="1"/>
    <col min="10" max="10" width="6.5703125" bestFit="1" customWidth="1"/>
    <col min="11" max="11" width="13.28515625" customWidth="1"/>
    <col min="12" max="12" width="5.42578125" bestFit="1" customWidth="1"/>
    <col min="13" max="13" width="13.85546875" customWidth="1"/>
    <col min="14" max="14" width="6.28515625" customWidth="1"/>
    <col min="15" max="15" width="4.140625" bestFit="1" customWidth="1"/>
  </cols>
  <sheetData>
    <row r="1" spans="1:16" x14ac:dyDescent="0.25">
      <c r="A1" s="22"/>
      <c r="B1" s="60" t="s">
        <v>4</v>
      </c>
      <c r="C1" s="60"/>
      <c r="D1" s="60"/>
      <c r="E1" s="60"/>
      <c r="F1" s="35"/>
      <c r="G1" s="36"/>
      <c r="H1" s="46"/>
      <c r="I1" s="60" t="s">
        <v>5</v>
      </c>
      <c r="J1" s="60"/>
      <c r="K1" s="60"/>
      <c r="L1" s="60"/>
      <c r="M1" s="23"/>
      <c r="N1" s="24"/>
    </row>
    <row r="2" spans="1:16" ht="75.75" thickBot="1" x14ac:dyDescent="0.3">
      <c r="A2" s="37" t="s">
        <v>33</v>
      </c>
      <c r="B2" s="14" t="s">
        <v>0</v>
      </c>
      <c r="C2" s="14" t="s">
        <v>1</v>
      </c>
      <c r="D2" s="14" t="s">
        <v>2</v>
      </c>
      <c r="E2" s="14" t="s">
        <v>3</v>
      </c>
      <c r="F2" s="13" t="s">
        <v>17</v>
      </c>
      <c r="G2" s="38" t="s">
        <v>20</v>
      </c>
      <c r="H2" s="47" t="s">
        <v>6</v>
      </c>
      <c r="I2" s="14" t="s">
        <v>0</v>
      </c>
      <c r="J2" s="14" t="s">
        <v>1</v>
      </c>
      <c r="K2" s="14" t="s">
        <v>2</v>
      </c>
      <c r="L2" s="14" t="s">
        <v>3</v>
      </c>
      <c r="M2" s="13" t="s">
        <v>16</v>
      </c>
      <c r="N2" s="38" t="s">
        <v>20</v>
      </c>
      <c r="O2" s="3" t="s">
        <v>8</v>
      </c>
    </row>
    <row r="3" spans="1:16" x14ac:dyDescent="0.25">
      <c r="A3" s="37" t="s">
        <v>21</v>
      </c>
      <c r="B3" s="14">
        <v>1</v>
      </c>
      <c r="C3" s="14">
        <v>1</v>
      </c>
      <c r="D3" s="14">
        <v>2</v>
      </c>
      <c r="E3" s="14">
        <v>1</v>
      </c>
      <c r="F3" s="4">
        <f>SUM(B3:E3)</f>
        <v>5</v>
      </c>
      <c r="G3" s="39">
        <f>(F3/F9)*100</f>
        <v>21.739130434782609</v>
      </c>
      <c r="H3" s="48" t="s">
        <v>21</v>
      </c>
      <c r="I3" s="14">
        <v>0</v>
      </c>
      <c r="J3" s="14">
        <v>0</v>
      </c>
      <c r="K3" s="14">
        <v>2</v>
      </c>
      <c r="L3" s="14">
        <v>0</v>
      </c>
      <c r="M3" s="10">
        <f>SUM(I3:L3)</f>
        <v>2</v>
      </c>
      <c r="N3" s="39">
        <f>(M3/M9)*100</f>
        <v>28.571428571428569</v>
      </c>
      <c r="O3" s="43">
        <f>(F3+M3)</f>
        <v>7</v>
      </c>
    </row>
    <row r="4" spans="1:16" x14ac:dyDescent="0.25">
      <c r="A4" s="37" t="s">
        <v>22</v>
      </c>
      <c r="B4" s="14">
        <v>0</v>
      </c>
      <c r="C4" s="14">
        <v>0</v>
      </c>
      <c r="D4" s="14">
        <v>2</v>
      </c>
      <c r="E4" s="14">
        <v>0</v>
      </c>
      <c r="F4" s="5">
        <f t="shared" ref="F4:F8" si="0">SUM(B4:E4)</f>
        <v>2</v>
      </c>
      <c r="G4" s="39">
        <f>(F4/F9)*100</f>
        <v>8.695652173913043</v>
      </c>
      <c r="H4" s="48" t="s">
        <v>22</v>
      </c>
      <c r="I4" s="14">
        <v>0</v>
      </c>
      <c r="J4" s="14">
        <v>0</v>
      </c>
      <c r="K4" s="14">
        <v>0</v>
      </c>
      <c r="L4" s="14">
        <v>0</v>
      </c>
      <c r="M4" s="11">
        <f t="shared" ref="M4:M8" si="1">SUM(I4:L4)</f>
        <v>0</v>
      </c>
      <c r="N4" s="39">
        <f>(M4/M9)*100</f>
        <v>0</v>
      </c>
      <c r="O4" s="44">
        <f t="shared" ref="O4:O8" si="2">(F4+M4)</f>
        <v>2</v>
      </c>
    </row>
    <row r="5" spans="1:16" x14ac:dyDescent="0.25">
      <c r="A5" s="37" t="s">
        <v>23</v>
      </c>
      <c r="B5" s="14">
        <v>0</v>
      </c>
      <c r="C5" s="14">
        <v>1</v>
      </c>
      <c r="D5" s="14">
        <v>0</v>
      </c>
      <c r="E5" s="14">
        <v>2</v>
      </c>
      <c r="F5" s="5">
        <f t="shared" si="0"/>
        <v>3</v>
      </c>
      <c r="G5" s="39">
        <f>(F5/F9)*100</f>
        <v>13.043478260869565</v>
      </c>
      <c r="H5" s="48" t="s">
        <v>23</v>
      </c>
      <c r="I5" s="14">
        <v>0</v>
      </c>
      <c r="J5" s="14">
        <v>1</v>
      </c>
      <c r="K5" s="14">
        <v>1</v>
      </c>
      <c r="L5" s="14">
        <v>1</v>
      </c>
      <c r="M5" s="11">
        <f t="shared" si="1"/>
        <v>3</v>
      </c>
      <c r="N5" s="39">
        <f>(M5/M9)*100</f>
        <v>42.857142857142854</v>
      </c>
      <c r="O5" s="44">
        <f t="shared" si="2"/>
        <v>6</v>
      </c>
    </row>
    <row r="6" spans="1:16" x14ac:dyDescent="0.25">
      <c r="A6" s="37" t="s">
        <v>24</v>
      </c>
      <c r="B6" s="40"/>
      <c r="C6" s="40"/>
      <c r="D6" s="14">
        <v>1</v>
      </c>
      <c r="E6" s="14">
        <v>1</v>
      </c>
      <c r="F6" s="5">
        <f t="shared" si="0"/>
        <v>2</v>
      </c>
      <c r="G6" s="39">
        <f>(F6/F9)*100</f>
        <v>8.695652173913043</v>
      </c>
      <c r="H6" s="48" t="s">
        <v>24</v>
      </c>
      <c r="I6" s="14">
        <v>1</v>
      </c>
      <c r="J6" s="14">
        <v>0</v>
      </c>
      <c r="K6" s="14">
        <v>0</v>
      </c>
      <c r="L6" s="14">
        <v>0</v>
      </c>
      <c r="M6" s="11">
        <f t="shared" si="1"/>
        <v>1</v>
      </c>
      <c r="N6" s="39">
        <f>(M6/M9)*100</f>
        <v>14.285714285714285</v>
      </c>
      <c r="O6" s="44">
        <f t="shared" si="2"/>
        <v>3</v>
      </c>
    </row>
    <row r="7" spans="1:16" x14ac:dyDescent="0.25">
      <c r="A7" s="37" t="s">
        <v>25</v>
      </c>
      <c r="B7" s="14">
        <v>2</v>
      </c>
      <c r="C7" s="14">
        <v>2</v>
      </c>
      <c r="D7" s="14">
        <v>1</v>
      </c>
      <c r="E7" s="14">
        <v>1</v>
      </c>
      <c r="F7" s="5">
        <f t="shared" si="0"/>
        <v>6</v>
      </c>
      <c r="G7" s="39">
        <f>(F7/F9)*100</f>
        <v>26.086956521739129</v>
      </c>
      <c r="H7" s="48" t="s">
        <v>25</v>
      </c>
      <c r="I7" s="14">
        <v>1</v>
      </c>
      <c r="J7" s="14">
        <v>0</v>
      </c>
      <c r="K7" s="14">
        <v>0</v>
      </c>
      <c r="L7" s="14">
        <v>0</v>
      </c>
      <c r="M7" s="11">
        <f t="shared" si="1"/>
        <v>1</v>
      </c>
      <c r="N7" s="39">
        <f>(M7/M9)*100</f>
        <v>14.285714285714285</v>
      </c>
      <c r="O7" s="44">
        <f t="shared" si="2"/>
        <v>7</v>
      </c>
    </row>
    <row r="8" spans="1:16" x14ac:dyDescent="0.25">
      <c r="A8" s="37" t="s">
        <v>26</v>
      </c>
      <c r="B8" s="14">
        <v>1</v>
      </c>
      <c r="C8" s="14">
        <v>2</v>
      </c>
      <c r="D8" s="14">
        <v>2</v>
      </c>
      <c r="E8" s="14">
        <v>0</v>
      </c>
      <c r="F8" s="6">
        <f t="shared" si="0"/>
        <v>5</v>
      </c>
      <c r="G8" s="39">
        <f>(F8/F9)*100</f>
        <v>21.739130434782609</v>
      </c>
      <c r="H8" s="48" t="s">
        <v>26</v>
      </c>
      <c r="I8" s="14">
        <v>0</v>
      </c>
      <c r="J8" s="14">
        <v>0</v>
      </c>
      <c r="K8" s="14">
        <v>0</v>
      </c>
      <c r="L8" s="14">
        <v>0</v>
      </c>
      <c r="M8" s="12">
        <f t="shared" si="1"/>
        <v>0</v>
      </c>
      <c r="N8" s="39">
        <f>(M8/M9)*100</f>
        <v>0</v>
      </c>
      <c r="O8" s="44">
        <f t="shared" si="2"/>
        <v>5</v>
      </c>
    </row>
    <row r="9" spans="1:16" x14ac:dyDescent="0.25">
      <c r="A9" s="41"/>
      <c r="B9" s="30"/>
      <c r="C9" s="30"/>
      <c r="D9" s="30"/>
      <c r="E9" s="30"/>
      <c r="F9" s="9">
        <f>SUM(F3:F8)</f>
        <v>23</v>
      </c>
      <c r="G9" s="42"/>
      <c r="H9" s="41"/>
      <c r="I9" s="30"/>
      <c r="J9" s="30"/>
      <c r="K9" s="30"/>
      <c r="L9" s="30"/>
      <c r="M9" s="49">
        <f>SUM(M3:M8)</f>
        <v>7</v>
      </c>
      <c r="N9" s="50"/>
      <c r="O9" s="51">
        <f>SUM(O3:O8)</f>
        <v>30</v>
      </c>
      <c r="P9" t="s">
        <v>9</v>
      </c>
    </row>
    <row r="10" spans="1:16" ht="28.5" customHeight="1" x14ac:dyDescent="0.25">
      <c r="A10" s="1"/>
      <c r="F10" s="16"/>
      <c r="G10" s="16"/>
      <c r="H10" s="1"/>
      <c r="I10" s="61"/>
      <c r="J10" s="61"/>
      <c r="K10" s="61"/>
      <c r="L10" s="61"/>
      <c r="M10" s="61"/>
      <c r="N10" s="61"/>
      <c r="O10" s="61"/>
    </row>
    <row r="11" spans="1:16" x14ac:dyDescent="0.25">
      <c r="A11" s="1"/>
      <c r="F11" s="16"/>
      <c r="G11" s="16"/>
      <c r="H11" s="1"/>
      <c r="I11" s="61"/>
      <c r="J11" s="61"/>
      <c r="K11" s="61"/>
      <c r="L11" s="61"/>
      <c r="M11" s="61"/>
      <c r="N11" s="32"/>
      <c r="O11" s="17"/>
    </row>
    <row r="12" spans="1:16" ht="75.75" thickBot="1" x14ac:dyDescent="0.3">
      <c r="A12" s="22" t="s">
        <v>33</v>
      </c>
      <c r="B12" s="23"/>
      <c r="C12" s="23"/>
      <c r="D12" s="23"/>
      <c r="E12" s="23"/>
      <c r="F12" s="52" t="s">
        <v>19</v>
      </c>
      <c r="G12" s="59" t="s">
        <v>20</v>
      </c>
      <c r="H12" s="55" t="s">
        <v>7</v>
      </c>
      <c r="I12" s="23"/>
      <c r="J12" s="23"/>
      <c r="K12" s="23"/>
      <c r="L12" s="23"/>
      <c r="M12" s="52" t="s">
        <v>18</v>
      </c>
      <c r="N12" s="59" t="s">
        <v>20</v>
      </c>
      <c r="O12" s="3"/>
    </row>
    <row r="13" spans="1:16" x14ac:dyDescent="0.25">
      <c r="A13" s="37" t="s">
        <v>27</v>
      </c>
      <c r="B13" s="14">
        <v>0</v>
      </c>
      <c r="C13" s="14">
        <v>0</v>
      </c>
      <c r="D13" s="14">
        <v>1</v>
      </c>
      <c r="E13" s="18">
        <v>1</v>
      </c>
      <c r="F13" s="7">
        <f>SUM(B13:E13)</f>
        <v>2</v>
      </c>
      <c r="G13" s="39">
        <f>(F13/F19)*100</f>
        <v>9.0909090909090917</v>
      </c>
      <c r="H13" s="56" t="s">
        <v>27</v>
      </c>
      <c r="I13" s="14">
        <v>1</v>
      </c>
      <c r="J13" s="14">
        <v>1</v>
      </c>
      <c r="K13" s="14">
        <v>1</v>
      </c>
      <c r="L13" s="18">
        <v>1</v>
      </c>
      <c r="M13" s="10">
        <f>SUM(I13:L13)</f>
        <v>4</v>
      </c>
      <c r="N13" s="39">
        <f>(M13/M19)*100</f>
        <v>18.181818181818183</v>
      </c>
      <c r="O13" s="43">
        <f>(F13+M13)</f>
        <v>6</v>
      </c>
    </row>
    <row r="14" spans="1:16" x14ac:dyDescent="0.25">
      <c r="A14" s="37" t="s">
        <v>28</v>
      </c>
      <c r="B14" s="14">
        <v>0</v>
      </c>
      <c r="C14" s="14">
        <v>1</v>
      </c>
      <c r="D14" s="14">
        <v>0</v>
      </c>
      <c r="E14" s="14">
        <v>0</v>
      </c>
      <c r="F14" s="8">
        <f t="shared" ref="F14:F18" si="3">SUM(B14:E14)</f>
        <v>1</v>
      </c>
      <c r="G14" s="39">
        <f>(F14/F19)*100</f>
        <v>4.5454545454545459</v>
      </c>
      <c r="H14" s="56" t="s">
        <v>28</v>
      </c>
      <c r="I14" s="14">
        <v>2</v>
      </c>
      <c r="J14" s="14">
        <v>0</v>
      </c>
      <c r="K14" s="14">
        <v>1</v>
      </c>
      <c r="L14" s="14">
        <v>0</v>
      </c>
      <c r="M14" s="11">
        <f t="shared" ref="M14:M18" si="4">SUM(I14:L14)</f>
        <v>3</v>
      </c>
      <c r="N14" s="39">
        <f>(M14/M19)*100</f>
        <v>13.636363636363635</v>
      </c>
      <c r="O14" s="44">
        <f t="shared" ref="O14:O18" si="5">(F14+M14)</f>
        <v>4</v>
      </c>
    </row>
    <row r="15" spans="1:16" x14ac:dyDescent="0.25">
      <c r="A15" s="37" t="s">
        <v>29</v>
      </c>
      <c r="B15" s="14">
        <v>1</v>
      </c>
      <c r="C15" s="14">
        <v>0</v>
      </c>
      <c r="D15" s="14">
        <v>1</v>
      </c>
      <c r="E15" s="14">
        <v>2</v>
      </c>
      <c r="F15" s="8">
        <f t="shared" si="3"/>
        <v>4</v>
      </c>
      <c r="G15" s="39">
        <f>(F15/F19)*100</f>
        <v>18.181818181818183</v>
      </c>
      <c r="H15" s="56" t="s">
        <v>29</v>
      </c>
      <c r="I15" s="14">
        <v>1</v>
      </c>
      <c r="J15" s="14">
        <v>0</v>
      </c>
      <c r="K15" s="14">
        <v>1</v>
      </c>
      <c r="L15" s="14">
        <v>1</v>
      </c>
      <c r="M15" s="11">
        <f t="shared" si="4"/>
        <v>3</v>
      </c>
      <c r="N15" s="39">
        <f>(M15/M19)*100</f>
        <v>13.636363636363635</v>
      </c>
      <c r="O15" s="44">
        <f t="shared" si="5"/>
        <v>7</v>
      </c>
    </row>
    <row r="16" spans="1:16" x14ac:dyDescent="0.25">
      <c r="A16" s="37" t="s">
        <v>30</v>
      </c>
      <c r="B16" s="14">
        <v>0</v>
      </c>
      <c r="C16" s="14">
        <v>1</v>
      </c>
      <c r="D16" s="14">
        <v>1</v>
      </c>
      <c r="E16" s="14">
        <v>0</v>
      </c>
      <c r="F16" s="8">
        <f t="shared" si="3"/>
        <v>2</v>
      </c>
      <c r="G16" s="39">
        <f>(F16/F19)*100</f>
        <v>9.0909090909090917</v>
      </c>
      <c r="H16" s="56" t="s">
        <v>30</v>
      </c>
      <c r="I16" s="14">
        <v>0</v>
      </c>
      <c r="J16" s="14">
        <v>1</v>
      </c>
      <c r="K16" s="14">
        <v>1</v>
      </c>
      <c r="L16" s="14">
        <v>0</v>
      </c>
      <c r="M16" s="11">
        <f t="shared" si="4"/>
        <v>2</v>
      </c>
      <c r="N16" s="39">
        <f>(M16/M19)*100</f>
        <v>9.0909090909090917</v>
      </c>
      <c r="O16" s="44">
        <f t="shared" si="5"/>
        <v>4</v>
      </c>
    </row>
    <row r="17" spans="1:16" x14ac:dyDescent="0.25">
      <c r="A17" s="37" t="s">
        <v>31</v>
      </c>
      <c r="B17" s="14">
        <v>2</v>
      </c>
      <c r="C17" s="14">
        <v>5</v>
      </c>
      <c r="D17" s="14">
        <v>1</v>
      </c>
      <c r="E17" s="14">
        <v>1</v>
      </c>
      <c r="F17" s="8">
        <f t="shared" si="3"/>
        <v>9</v>
      </c>
      <c r="G17" s="39">
        <f>(F17/F19)*100</f>
        <v>40.909090909090914</v>
      </c>
      <c r="H17" s="56" t="s">
        <v>31</v>
      </c>
      <c r="I17" s="14">
        <v>2</v>
      </c>
      <c r="J17" s="14">
        <v>2</v>
      </c>
      <c r="K17" s="14">
        <v>0</v>
      </c>
      <c r="L17" s="14">
        <v>0</v>
      </c>
      <c r="M17" s="11">
        <f t="shared" si="4"/>
        <v>4</v>
      </c>
      <c r="N17" s="39">
        <f>(M17/M19)*100</f>
        <v>18.181818181818183</v>
      </c>
      <c r="O17" s="44">
        <f t="shared" si="5"/>
        <v>13</v>
      </c>
    </row>
    <row r="18" spans="1:16" ht="15.75" thickBot="1" x14ac:dyDescent="0.3">
      <c r="A18" s="37" t="s">
        <v>32</v>
      </c>
      <c r="B18" s="14">
        <v>1</v>
      </c>
      <c r="C18" s="14">
        <v>1</v>
      </c>
      <c r="D18" s="14">
        <v>2</v>
      </c>
      <c r="E18" s="14">
        <v>0</v>
      </c>
      <c r="F18" s="9">
        <f t="shared" si="3"/>
        <v>4</v>
      </c>
      <c r="G18" s="39">
        <f>(F18/F19)*100</f>
        <v>18.181818181818183</v>
      </c>
      <c r="H18" s="56" t="s">
        <v>32</v>
      </c>
      <c r="I18" s="14">
        <v>2</v>
      </c>
      <c r="J18" s="14">
        <v>2</v>
      </c>
      <c r="K18" s="14">
        <v>2</v>
      </c>
      <c r="L18" s="14">
        <v>0</v>
      </c>
      <c r="M18" s="12">
        <f t="shared" si="4"/>
        <v>6</v>
      </c>
      <c r="N18" s="39">
        <f>(M18/M19)*100</f>
        <v>27.27272727272727</v>
      </c>
      <c r="O18" s="45">
        <f t="shared" si="5"/>
        <v>10</v>
      </c>
    </row>
    <row r="19" spans="1:16" x14ac:dyDescent="0.25">
      <c r="A19" s="53"/>
      <c r="B19" s="30"/>
      <c r="C19" s="30"/>
      <c r="D19" s="30"/>
      <c r="E19" s="30"/>
      <c r="F19" s="9">
        <f>SUM(F13:F18)</f>
        <v>22</v>
      </c>
      <c r="G19" s="9"/>
      <c r="H19" s="19" t="s">
        <v>11</v>
      </c>
      <c r="I19" s="20">
        <v>5</v>
      </c>
      <c r="J19" s="20">
        <v>3</v>
      </c>
      <c r="K19" s="20">
        <v>2</v>
      </c>
      <c r="L19" s="21">
        <v>2</v>
      </c>
      <c r="M19" s="57">
        <f>SUM(M13:M18)</f>
        <v>22</v>
      </c>
      <c r="N19" s="58"/>
      <c r="O19" s="54">
        <f>SUM(O13:O18)</f>
        <v>44</v>
      </c>
      <c r="P19" t="s">
        <v>9</v>
      </c>
    </row>
    <row r="26" spans="1:16" x14ac:dyDescent="0.25">
      <c r="J26" s="22"/>
      <c r="K26" s="23"/>
      <c r="L26" s="23"/>
      <c r="M26" s="23" t="s">
        <v>14</v>
      </c>
      <c r="N26" s="23"/>
      <c r="O26" s="23" t="s">
        <v>15</v>
      </c>
      <c r="P26" s="24"/>
    </row>
    <row r="27" spans="1:16" x14ac:dyDescent="0.25">
      <c r="J27" s="25" t="s">
        <v>12</v>
      </c>
      <c r="K27" s="26"/>
      <c r="L27" s="14"/>
      <c r="M27" s="14">
        <v>23</v>
      </c>
      <c r="N27" s="14"/>
      <c r="O27" s="14">
        <v>22</v>
      </c>
      <c r="P27" s="27"/>
    </row>
    <row r="28" spans="1:16" x14ac:dyDescent="0.25">
      <c r="J28" s="28" t="s">
        <v>13</v>
      </c>
      <c r="K28" s="29"/>
      <c r="L28" s="30"/>
      <c r="M28" s="30">
        <v>7</v>
      </c>
      <c r="N28" s="30"/>
      <c r="O28" s="30">
        <v>22</v>
      </c>
      <c r="P28" s="31"/>
    </row>
    <row r="30" spans="1:16" x14ac:dyDescent="0.25">
      <c r="A30" s="2"/>
      <c r="J30" s="22"/>
      <c r="K30" s="23" t="s">
        <v>34</v>
      </c>
      <c r="L30" s="23"/>
      <c r="M30" s="23" t="s">
        <v>14</v>
      </c>
      <c r="N30" s="23"/>
      <c r="O30" s="23" t="s">
        <v>15</v>
      </c>
      <c r="P30" s="24"/>
    </row>
    <row r="31" spans="1:16" x14ac:dyDescent="0.25">
      <c r="A31" s="2"/>
      <c r="J31" s="25" t="s">
        <v>12</v>
      </c>
      <c r="K31" s="26"/>
      <c r="L31" s="14"/>
      <c r="M31" s="33">
        <f>(F9/O9)*100</f>
        <v>76.666666666666671</v>
      </c>
      <c r="N31" s="14"/>
      <c r="O31" s="14">
        <f>(F19/O19)*100</f>
        <v>50</v>
      </c>
      <c r="P31" s="27"/>
    </row>
    <row r="32" spans="1:16" x14ac:dyDescent="0.25">
      <c r="J32" s="28" t="s">
        <v>13</v>
      </c>
      <c r="K32" s="29"/>
      <c r="L32" s="30"/>
      <c r="M32" s="34">
        <f>(M9/O9)*100</f>
        <v>23.333333333333332</v>
      </c>
      <c r="N32" s="30"/>
      <c r="O32" s="30">
        <f>(M19/O19)*100</f>
        <v>50</v>
      </c>
      <c r="P32" s="31"/>
    </row>
    <row r="33" spans="1:14" x14ac:dyDescent="0.25">
      <c r="F33" s="13"/>
      <c r="G33" s="13"/>
      <c r="H33" s="13"/>
      <c r="I33" s="14"/>
      <c r="J33" s="14"/>
      <c r="K33" s="13"/>
      <c r="L33" s="14"/>
      <c r="M33" s="13"/>
      <c r="N33" s="13"/>
    </row>
    <row r="34" spans="1:14" x14ac:dyDescent="0.25">
      <c r="F34" s="15"/>
      <c r="G34" s="15"/>
      <c r="H34" s="16" t="s">
        <v>10</v>
      </c>
      <c r="I34" s="18" t="s">
        <v>35</v>
      </c>
      <c r="J34" s="14"/>
      <c r="K34" s="15"/>
      <c r="L34" s="14"/>
      <c r="M34" s="15" t="s">
        <v>39</v>
      </c>
      <c r="N34" s="15"/>
    </row>
    <row r="35" spans="1:14" x14ac:dyDescent="0.25">
      <c r="F35" s="15"/>
      <c r="G35" s="15"/>
      <c r="H35" s="16"/>
      <c r="I35" s="18" t="s">
        <v>36</v>
      </c>
      <c r="J35" s="14"/>
      <c r="K35" s="15"/>
      <c r="L35" s="14"/>
      <c r="M35" s="15"/>
      <c r="N35" s="15"/>
    </row>
    <row r="36" spans="1:14" x14ac:dyDescent="0.25">
      <c r="F36" s="15"/>
      <c r="G36" s="15"/>
      <c r="H36" s="16"/>
      <c r="I36" s="14"/>
      <c r="J36" s="14"/>
      <c r="K36" s="15"/>
      <c r="L36" s="14"/>
      <c r="M36" s="15"/>
      <c r="N36" s="15"/>
    </row>
    <row r="37" spans="1:14" x14ac:dyDescent="0.25">
      <c r="A37" t="s">
        <v>37</v>
      </c>
      <c r="F37" s="15"/>
      <c r="G37" s="15"/>
      <c r="H37" s="16"/>
      <c r="I37" s="14"/>
      <c r="J37" s="14"/>
      <c r="K37" s="15"/>
      <c r="L37" s="14"/>
      <c r="M37" s="15"/>
      <c r="N37" s="15"/>
    </row>
    <row r="38" spans="1:14" x14ac:dyDescent="0.25">
      <c r="A38" t="s">
        <v>38</v>
      </c>
      <c r="F38" s="15"/>
      <c r="G38" s="15"/>
      <c r="H38" s="16"/>
      <c r="I38" s="14"/>
      <c r="J38" s="14"/>
      <c r="K38" s="15"/>
      <c r="L38" s="14"/>
      <c r="M38" s="15"/>
      <c r="N38" s="15"/>
    </row>
  </sheetData>
  <mergeCells count="4">
    <mergeCell ref="B1:E1"/>
    <mergeCell ref="I1:L1"/>
    <mergeCell ref="I10:O10"/>
    <mergeCell ref="I11:M11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2017-06-25T14:10:19Z</dcterms:modified>
</cp:coreProperties>
</file>